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ZŁ\Desktop\Obwody 2024\"/>
    </mc:Choice>
  </mc:AlternateContent>
  <xr:revisionPtr revIDLastSave="0" documentId="8_{F0434ECC-F17C-4AF1-85B2-84F5255CCF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bw. nr 1" sheetId="1" r:id="rId1"/>
  </sheets>
  <definedNames>
    <definedName name="_xlnm.Print_Area" localSheetId="0">'Obw. nr 1'!$A$1:$M$128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20" i="1"/>
  <c r="F20" i="1" s="1"/>
  <c r="H20" i="1" s="1"/>
  <c r="E21" i="1"/>
  <c r="F21" i="1" s="1"/>
  <c r="H21" i="1" s="1"/>
  <c r="E22" i="1"/>
  <c r="F22" i="1" s="1"/>
  <c r="H22" i="1" s="1"/>
  <c r="E23" i="1"/>
  <c r="F23" i="1" s="1"/>
  <c r="H23" i="1" s="1"/>
  <c r="E24" i="1"/>
  <c r="F24" i="1" s="1"/>
  <c r="E25" i="1"/>
  <c r="F25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 s="1"/>
  <c r="I51" i="1" s="1"/>
  <c r="F52" i="1"/>
  <c r="H52" i="1" s="1"/>
  <c r="I52" i="1" s="1"/>
  <c r="I96" i="1"/>
  <c r="I118" i="1"/>
  <c r="J20" i="1" l="1"/>
  <c r="I53" i="1"/>
  <c r="D122" i="1" s="1"/>
</calcChain>
</file>

<file path=xl/sharedStrings.xml><?xml version="1.0" encoding="utf-8"?>
<sst xmlns="http://schemas.openxmlformats.org/spreadsheetml/2006/main" count="186" uniqueCount="132">
  <si>
    <t>Dnia:</t>
  </si>
  <si>
    <t>Miejscowość</t>
  </si>
  <si>
    <t>Kategoria obw.</t>
  </si>
  <si>
    <t>Punktacja sumaryczna</t>
  </si>
  <si>
    <t>Suma punktów wyliczeniowych:</t>
  </si>
  <si>
    <t>od - 3 do 0</t>
  </si>
  <si>
    <t>obwód polny</t>
  </si>
  <si>
    <t xml:space="preserve">Powierzchnia pól uprawnych, łąk i pastwisk w pasie 100 m od lasu </t>
  </si>
  <si>
    <t>4.</t>
  </si>
  <si>
    <t>obwód łowiecki polny</t>
  </si>
  <si>
    <t>od - 4 do 0</t>
  </si>
  <si>
    <t>obwód łowiecki leśny</t>
  </si>
  <si>
    <t>Penetracja obwodu przez ludzi niezwiązanych z prowadzeniem gospodarki leśnej i rolnej</t>
  </si>
  <si>
    <t>3.</t>
  </si>
  <si>
    <t>Wielkość sieci dróg publicznych     o intensywnym ruchu samochodowym</t>
  </si>
  <si>
    <t>2.</t>
  </si>
  <si>
    <t>od - 5 do 0</t>
  </si>
  <si>
    <t>Brak ciągłości obwodu łowieckiego</t>
  </si>
  <si>
    <t>1.</t>
  </si>
  <si>
    <t>Wynik</t>
  </si>
  <si>
    <t>Liczba punktów</t>
  </si>
  <si>
    <t>Kryterium</t>
  </si>
  <si>
    <t>Czynniki</t>
  </si>
  <si>
    <t>L.p.</t>
  </si>
  <si>
    <t>Tab. 4. Czynniki ujemnie wpływające na środowisko bytowania zwierzyny i walorów łowieckich obwodu</t>
  </si>
  <si>
    <t>od 0 do 2</t>
  </si>
  <si>
    <t>obwody łowieckie polne i leśne</t>
  </si>
  <si>
    <t>Obecność ostoi zwierząt</t>
  </si>
  <si>
    <t>6.</t>
  </si>
  <si>
    <t>obwody łowieckie polne</t>
  </si>
  <si>
    <t>od 0 do 3</t>
  </si>
  <si>
    <t>obwody łowieckie leśne</t>
  </si>
  <si>
    <t>Obecność naturalnych wodopojów i terenów bagiennych</t>
  </si>
  <si>
    <t>5.</t>
  </si>
  <si>
    <t>2 albo 3</t>
  </si>
  <si>
    <t>dobrze zagospodarowane</t>
  </si>
  <si>
    <t>0 albo 1</t>
  </si>
  <si>
    <t>słabo zagospodarowane</t>
  </si>
  <si>
    <t>Łąki śródleśne i przyleśne</t>
  </si>
  <si>
    <t>4</t>
  </si>
  <si>
    <t>powyżej 30 %</t>
  </si>
  <si>
    <t>3</t>
  </si>
  <si>
    <t>powyżej 20 do 30 %</t>
  </si>
  <si>
    <t>2</t>
  </si>
  <si>
    <t>od 10 do 20 %</t>
  </si>
  <si>
    <t>Udział siedlisk boru świeżego i boru mieszanego</t>
  </si>
  <si>
    <t>powyżej 30 do 40 %</t>
  </si>
  <si>
    <t>do 20 %</t>
  </si>
  <si>
    <t>Lesistość obwodu łowieckiego poniżej 40 %</t>
  </si>
  <si>
    <t>od 1 do 3</t>
  </si>
  <si>
    <t>co najmniej dwa kompleksy leśne</t>
  </si>
  <si>
    <t>od 1 do 4</t>
  </si>
  <si>
    <t>jeden kompleks leśny</t>
  </si>
  <si>
    <t>Lesistość obwodu łowieckiego od 40 do 60 %</t>
  </si>
  <si>
    <t>1</t>
  </si>
  <si>
    <t>powyżej czterech kompleksów</t>
  </si>
  <si>
    <t>cztery kompleksy</t>
  </si>
  <si>
    <t>trzy kompleksy</t>
  </si>
  <si>
    <t>dwa kompleksy</t>
  </si>
  <si>
    <t>x</t>
  </si>
  <si>
    <t>co najmniej dwa kompleksy leśne, przy czym:</t>
  </si>
  <si>
    <t>5</t>
  </si>
  <si>
    <t>powyżej 2000 ha</t>
  </si>
  <si>
    <t>powyżej 1000 do 2000 ha</t>
  </si>
  <si>
    <t>powyżej 500 do 1000 ha</t>
  </si>
  <si>
    <t>do 500 ha</t>
  </si>
  <si>
    <t>jeden kompleks leśny o wielkości:</t>
  </si>
  <si>
    <t>Lesistość obwodu łowieckiego powyżej  60 %</t>
  </si>
  <si>
    <t xml:space="preserve"> powyżej 5000 ha</t>
  </si>
  <si>
    <t>powyżej 4000 do 5000 ha</t>
  </si>
  <si>
    <t>od 3000 do 4000 ha</t>
  </si>
  <si>
    <t>Powierzchnia obwodu łowieckiego</t>
  </si>
  <si>
    <t>Lp.</t>
  </si>
  <si>
    <t>Tab. 3. Czynniki pozytywnie wpływające na środowisko bytowania zwierzyny i walory łowieckie obwodu łowieckiego oraz odpowiadające im wartości punktowe</t>
  </si>
  <si>
    <t>1 punkt = 0,2 jelenia szlachetnego = 0,5 jelenia sika = 0,5 daniela = 1 muflon = 2 sarny = 4 dziki = 15 zajęcy = 10 gęsi = 30 bażantow = 30 kaczek = 30 kuropatw</t>
  </si>
  <si>
    <t>System przeliczeniowy:</t>
  </si>
  <si>
    <t>Razem punktów:</t>
  </si>
  <si>
    <t>Kuropatwa</t>
  </si>
  <si>
    <t>Kaczka</t>
  </si>
  <si>
    <t>Bażant</t>
  </si>
  <si>
    <t>Gęś</t>
  </si>
  <si>
    <t>Zając</t>
  </si>
  <si>
    <t>Dzik</t>
  </si>
  <si>
    <t>Sarna</t>
  </si>
  <si>
    <t>Muflon</t>
  </si>
  <si>
    <t>Daniel</t>
  </si>
  <si>
    <t>Jeleń sika</t>
  </si>
  <si>
    <t>Jeleń szlachetny</t>
  </si>
  <si>
    <t>Średnio</t>
  </si>
  <si>
    <t>liczba punktów</t>
  </si>
  <si>
    <t>Przeliczenie</t>
  </si>
  <si>
    <t>Średnia w przeliczeniu na 1000 ha obwodu</t>
  </si>
  <si>
    <t>Pozyskanie w szt. w sezonach łowieckich</t>
  </si>
  <si>
    <t>Gatunek</t>
  </si>
  <si>
    <t>Tab. 2. Punktacja za pozyskanie zwierzyny grubej i drobnej</t>
  </si>
  <si>
    <t>= 4 pkt.</t>
  </si>
  <si>
    <t>- od 61 jednostek jelenich</t>
  </si>
  <si>
    <t>= 3 pkt.</t>
  </si>
  <si>
    <t>- od 51 muflonów</t>
  </si>
  <si>
    <t>- od 21 dzików</t>
  </si>
  <si>
    <t>- 41-60 jednostek jelenich</t>
  </si>
  <si>
    <t>= 2 pkt.</t>
  </si>
  <si>
    <t>- od 31 do 50 muflonów</t>
  </si>
  <si>
    <t>- 11-20 dzików</t>
  </si>
  <si>
    <t>- 21-40 jednostek jelenich</t>
  </si>
  <si>
    <t>= 1 pkt.</t>
  </si>
  <si>
    <t>- do 30 muflonów</t>
  </si>
  <si>
    <t>- do 10 dzików</t>
  </si>
  <si>
    <t>- do 20 jednostek jelenich</t>
  </si>
  <si>
    <t>System przeliczenia na jednostki jelenie - jedna jednostka = 1 jeleń = 2 jelenie sika = 2 daniele = 5 saren</t>
  </si>
  <si>
    <t>Ilość punktów wyliczeniowych</t>
  </si>
  <si>
    <t>Liczba jednostek jelenich (razem)</t>
  </si>
  <si>
    <t>Liczba jednostek jelenich</t>
  </si>
  <si>
    <t>Tab. 1. Punktacja za liczebność zwierzyny</t>
  </si>
  <si>
    <t>Adres:</t>
  </si>
  <si>
    <t>Dzierżawca:</t>
  </si>
  <si>
    <t>Lesistość obwodu</t>
  </si>
  <si>
    <t>ha</t>
  </si>
  <si>
    <t>Powierzchnia gruntów leśnych obwodu</t>
  </si>
  <si>
    <t>Powierzchnia użytkowa obw.</t>
  </si>
  <si>
    <t>Powierzchnia ogólna obwodu</t>
  </si>
  <si>
    <t>Zarząd Okręgowy Polskiego Związku Łowieckiego w</t>
  </si>
  <si>
    <t xml:space="preserve">Obwód łowiecki nr </t>
  </si>
  <si>
    <t>Karta kategoryzacji obwodu łowieckiego</t>
  </si>
  <si>
    <t xml:space="preserve"> </t>
  </si>
  <si>
    <t>Stan inwentaryzacyjny w szt. wg RPŁ na dzień 10 marca</t>
  </si>
  <si>
    <t>2022/2023</t>
  </si>
  <si>
    <t>2023/2024</t>
  </si>
  <si>
    <t>2024/2025</t>
  </si>
  <si>
    <t>Bydgoszcz</t>
  </si>
  <si>
    <t>.2025</t>
  </si>
  <si>
    <t>Bydgoszczy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</si>
</sst>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1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5" fontId="3" fillId="0" borderId="4" xfId="1" applyNumberFormat="1" applyFont="1" applyBorder="1" applyAlignment="1">
      <alignment horizontal="center"/>
    </xf>
    <xf numFmtId="164" fontId="0" fillId="0" borderId="0" xfId="0" applyNumberFormat="1"/>
    <xf numFmtId="16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1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00000000-0005-0000-0000-000001000000}"/>
    <cellStyle name="Normalny 2 2" xfId="3" xr:uid="{00000000-0005-0000-0000-000002000000}"/>
    <cellStyle name="Normalny 3" xfId="4" xr:uid="{00000000-0005-0000-0000-000003000000}"/>
    <cellStyle name="Normalny 4" xfId="5" xr:uid="{00000000-0005-0000-0000-000004000000}"/>
    <cellStyle name="Normalny 5" xfId="6" xr:uid="{00000000-0005-0000-0000-000005000000}"/>
    <cellStyle name="Procentowy" xfId="1" builtinId="5"/>
    <cellStyle name="Procentowy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view="pageBreakPreview" topLeftCell="A27" zoomScale="110" zoomScaleNormal="100" zoomScaleSheetLayoutView="110" workbookViewId="0">
      <selection activeCell="E43" sqref="E43"/>
    </sheetView>
  </sheetViews>
  <sheetFormatPr defaultRowHeight="15"/>
  <cols>
    <col min="1" max="1" width="15.28515625" customWidth="1"/>
    <col min="2" max="5" width="7.5703125" customWidth="1"/>
    <col min="7" max="7" width="7.140625" customWidth="1"/>
    <col min="8" max="8" width="11" customWidth="1"/>
    <col min="9" max="9" width="7.85546875" customWidth="1"/>
    <col min="10" max="10" width="8.85546875" customWidth="1"/>
    <col min="11" max="11" width="5.85546875" customWidth="1"/>
    <col min="12" max="12" width="15.42578125" customWidth="1"/>
    <col min="13" max="13" width="7.42578125" customWidth="1"/>
  </cols>
  <sheetData>
    <row r="1" spans="1:13">
      <c r="A1" s="41" t="s">
        <v>123</v>
      </c>
      <c r="B1" s="41"/>
      <c r="C1" s="41"/>
      <c r="D1" s="41"/>
      <c r="E1" s="41"/>
      <c r="F1" s="41"/>
      <c r="G1" s="41"/>
      <c r="H1" s="41"/>
      <c r="I1" s="41"/>
    </row>
    <row r="2" spans="1:13">
      <c r="A2" s="41"/>
      <c r="B2" s="41"/>
      <c r="C2" s="41"/>
      <c r="D2" s="41"/>
      <c r="E2" s="41"/>
      <c r="F2" s="41"/>
      <c r="G2" s="41"/>
      <c r="H2" s="41"/>
      <c r="I2" s="41"/>
    </row>
    <row r="3" spans="1:13">
      <c r="A3" s="41"/>
      <c r="B3" s="41"/>
      <c r="C3" s="41"/>
      <c r="D3" s="41"/>
      <c r="E3" s="41"/>
      <c r="F3" s="41"/>
      <c r="G3" s="41"/>
      <c r="H3" s="41"/>
      <c r="I3" s="41"/>
    </row>
    <row r="4" spans="1:13">
      <c r="A4" s="38"/>
      <c r="B4" s="38"/>
      <c r="C4" s="38"/>
      <c r="D4" s="38"/>
      <c r="E4" s="38"/>
      <c r="F4" s="38"/>
      <c r="G4" s="38"/>
      <c r="H4" s="38"/>
      <c r="I4" s="38"/>
      <c r="J4" s="2"/>
      <c r="K4" s="2"/>
      <c r="L4" s="2"/>
      <c r="M4" s="2"/>
    </row>
    <row r="5" spans="1:13" ht="15.75" customHeight="1">
      <c r="A5" t="s">
        <v>122</v>
      </c>
      <c r="C5" s="37"/>
      <c r="L5" s="2"/>
      <c r="M5" s="2"/>
    </row>
    <row r="6" spans="1:13">
      <c r="A6" t="s">
        <v>121</v>
      </c>
      <c r="F6" s="42" t="s">
        <v>131</v>
      </c>
      <c r="G6" s="42"/>
      <c r="H6" s="42"/>
      <c r="I6" s="42"/>
      <c r="L6" s="2"/>
      <c r="M6" s="2"/>
    </row>
    <row r="7" spans="1:13">
      <c r="A7" t="s">
        <v>120</v>
      </c>
      <c r="D7" s="36">
        <v>0</v>
      </c>
      <c r="E7" t="s">
        <v>117</v>
      </c>
      <c r="L7" s="2"/>
      <c r="M7" s="2"/>
    </row>
    <row r="8" spans="1:13">
      <c r="A8" t="s">
        <v>119</v>
      </c>
      <c r="D8" s="36">
        <v>0</v>
      </c>
      <c r="E8" t="s">
        <v>117</v>
      </c>
      <c r="L8" s="2"/>
      <c r="M8" s="2"/>
    </row>
    <row r="9" spans="1:13" ht="15.75" customHeight="1">
      <c r="A9" t="s">
        <v>118</v>
      </c>
      <c r="E9" s="36">
        <v>0</v>
      </c>
      <c r="F9" t="s">
        <v>117</v>
      </c>
      <c r="H9" s="35"/>
      <c r="L9" s="2"/>
      <c r="M9" s="2"/>
    </row>
    <row r="10" spans="1:13">
      <c r="A10" t="s">
        <v>116</v>
      </c>
      <c r="C10" s="34" t="e">
        <f>E9/D7</f>
        <v>#DIV/0!</v>
      </c>
      <c r="L10" s="2"/>
      <c r="M10" s="2"/>
    </row>
    <row r="11" spans="1:13">
      <c r="A11" t="s">
        <v>115</v>
      </c>
      <c r="B11" s="43"/>
      <c r="C11" s="43"/>
      <c r="D11" s="43"/>
      <c r="E11" s="43"/>
      <c r="F11" s="43"/>
      <c r="G11" s="43"/>
      <c r="L11" s="2"/>
      <c r="M11" s="2"/>
    </row>
    <row r="12" spans="1:13">
      <c r="A12" t="s">
        <v>114</v>
      </c>
      <c r="B12" s="43" t="s">
        <v>124</v>
      </c>
      <c r="C12" s="43"/>
      <c r="D12" s="43"/>
      <c r="E12" s="43"/>
      <c r="F12" s="17"/>
      <c r="G12" s="33"/>
      <c r="L12" s="2"/>
      <c r="M12" s="2"/>
    </row>
    <row r="13" spans="1:13" ht="15.75" customHeight="1">
      <c r="B13" s="32"/>
      <c r="C13" s="32"/>
      <c r="D13" s="32"/>
      <c r="E13" s="32"/>
      <c r="G13" s="13"/>
      <c r="L13" s="2"/>
      <c r="M13" s="2"/>
    </row>
    <row r="14" spans="1:13" ht="14.25" customHeight="1">
      <c r="A14" s="29" t="s">
        <v>113</v>
      </c>
      <c r="L14" s="2"/>
      <c r="M14" s="2"/>
    </row>
    <row r="15" spans="1:13">
      <c r="L15" s="2"/>
      <c r="M15" s="2"/>
    </row>
    <row r="16" spans="1:13" ht="15" customHeight="1">
      <c r="A16" s="44" t="s">
        <v>93</v>
      </c>
      <c r="B16" s="44" t="s">
        <v>125</v>
      </c>
      <c r="C16" s="44"/>
      <c r="D16" s="44"/>
      <c r="E16" s="44"/>
      <c r="F16" s="44" t="s">
        <v>91</v>
      </c>
      <c r="G16" s="44"/>
      <c r="H16" s="44" t="s">
        <v>112</v>
      </c>
      <c r="I16" s="44"/>
      <c r="J16" s="44" t="s">
        <v>111</v>
      </c>
      <c r="K16" s="44"/>
      <c r="L16" s="44" t="s">
        <v>110</v>
      </c>
      <c r="M16" s="44"/>
    </row>
    <row r="17" spans="1:13" ht="15.7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5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>
      <c r="A19" s="44"/>
      <c r="B19" s="25">
        <v>2022</v>
      </c>
      <c r="C19" s="25">
        <v>2023</v>
      </c>
      <c r="D19" s="25">
        <v>2024</v>
      </c>
      <c r="E19" s="25" t="s">
        <v>88</v>
      </c>
      <c r="F19" s="44"/>
      <c r="G19" s="44"/>
      <c r="H19" s="44"/>
      <c r="I19" s="44"/>
      <c r="J19" s="44"/>
      <c r="K19" s="44"/>
      <c r="L19" s="44"/>
      <c r="M19" s="44"/>
    </row>
    <row r="20" spans="1:13">
      <c r="A20" s="25" t="s">
        <v>87</v>
      </c>
      <c r="B20" s="25"/>
      <c r="C20" s="25"/>
      <c r="D20" s="25"/>
      <c r="E20" s="23">
        <f t="shared" ref="E20:E25" si="0">(B20+C20+D20)/3</f>
        <v>0</v>
      </c>
      <c r="F20" s="40" t="e">
        <f>E20/(D7/1000)</f>
        <v>#DIV/0!</v>
      </c>
      <c r="G20" s="40"/>
      <c r="H20" s="39" t="e">
        <f>ROUND(F20*1,0)</f>
        <v>#DIV/0!</v>
      </c>
      <c r="I20" s="39"/>
      <c r="J20" s="39" t="e">
        <f>SUM(H20:I23)</f>
        <v>#DIV/0!</v>
      </c>
      <c r="K20" s="44"/>
      <c r="L20" s="45"/>
      <c r="M20" s="47"/>
    </row>
    <row r="21" spans="1:13">
      <c r="A21" s="24" t="s">
        <v>86</v>
      </c>
      <c r="B21" s="25"/>
      <c r="C21" s="25"/>
      <c r="D21" s="25"/>
      <c r="E21" s="23">
        <f t="shared" si="0"/>
        <v>0</v>
      </c>
      <c r="F21" s="40" t="e">
        <f>E21/(D7/1000)</f>
        <v>#DIV/0!</v>
      </c>
      <c r="G21" s="40"/>
      <c r="H21" s="39" t="e">
        <f>ROUND(F21*0.5,0)</f>
        <v>#DIV/0!</v>
      </c>
      <c r="I21" s="39"/>
      <c r="J21" s="44"/>
      <c r="K21" s="44"/>
      <c r="L21" s="48"/>
      <c r="M21" s="50"/>
    </row>
    <row r="22" spans="1:13" ht="15.75" customHeight="1">
      <c r="A22" s="25" t="s">
        <v>85</v>
      </c>
      <c r="B22" s="25"/>
      <c r="C22" s="25"/>
      <c r="D22" s="25"/>
      <c r="E22" s="23">
        <f t="shared" si="0"/>
        <v>0</v>
      </c>
      <c r="F22" s="40" t="e">
        <f>E22/(D7/1000)</f>
        <v>#DIV/0!</v>
      </c>
      <c r="G22" s="40"/>
      <c r="H22" s="39" t="e">
        <f>ROUND(F22*0.5,0)</f>
        <v>#DIV/0!</v>
      </c>
      <c r="I22" s="39"/>
      <c r="J22" s="44"/>
      <c r="K22" s="44"/>
      <c r="L22" s="48"/>
      <c r="M22" s="50"/>
    </row>
    <row r="23" spans="1:13">
      <c r="A23" s="25" t="s">
        <v>83</v>
      </c>
      <c r="B23" s="25"/>
      <c r="C23" s="25"/>
      <c r="D23" s="25"/>
      <c r="E23" s="23">
        <f t="shared" si="0"/>
        <v>0</v>
      </c>
      <c r="F23" s="40" t="e">
        <f>E23/(D7/1000)</f>
        <v>#DIV/0!</v>
      </c>
      <c r="G23" s="40"/>
      <c r="H23" s="39" t="e">
        <f>ROUND(F23*0.2,0)</f>
        <v>#DIV/0!</v>
      </c>
      <c r="I23" s="39"/>
      <c r="J23" s="44"/>
      <c r="K23" s="44"/>
      <c r="L23" s="51"/>
      <c r="M23" s="53"/>
    </row>
    <row r="24" spans="1:13">
      <c r="A24" s="25" t="s">
        <v>82</v>
      </c>
      <c r="B24" s="25"/>
      <c r="C24" s="25"/>
      <c r="D24" s="25"/>
      <c r="E24" s="23">
        <f t="shared" si="0"/>
        <v>0</v>
      </c>
      <c r="F24" s="40" t="e">
        <f>E24/(D7/1000)</f>
        <v>#DIV/0!</v>
      </c>
      <c r="G24" s="40"/>
      <c r="H24" s="39" t="s">
        <v>59</v>
      </c>
      <c r="I24" s="39"/>
      <c r="J24" s="105" t="s">
        <v>59</v>
      </c>
      <c r="K24" s="105"/>
      <c r="L24" s="105"/>
      <c r="M24" s="105"/>
    </row>
    <row r="25" spans="1:13">
      <c r="A25" s="25" t="s">
        <v>84</v>
      </c>
      <c r="B25" s="25"/>
      <c r="C25" s="25"/>
      <c r="D25" s="25"/>
      <c r="E25" s="23">
        <f t="shared" si="0"/>
        <v>0</v>
      </c>
      <c r="F25" s="40" t="e">
        <f>E25/(D7/1000)</f>
        <v>#DIV/0!</v>
      </c>
      <c r="G25" s="40"/>
      <c r="H25" s="65" t="s">
        <v>59</v>
      </c>
      <c r="I25" s="66"/>
      <c r="J25" s="105" t="s">
        <v>59</v>
      </c>
      <c r="K25" s="105"/>
      <c r="L25" s="105"/>
      <c r="M25" s="105"/>
    </row>
    <row r="26" spans="1:13" ht="15.75" customHeight="1">
      <c r="A26" s="107" t="s">
        <v>76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9"/>
      <c r="L26" s="60"/>
      <c r="M26" s="62"/>
    </row>
    <row r="27" spans="1:13" ht="15.75" customHeight="1">
      <c r="A27" s="106"/>
      <c r="B27" s="106"/>
      <c r="C27" s="106"/>
      <c r="D27" s="106"/>
      <c r="E27" s="106"/>
      <c r="F27" s="106"/>
      <c r="G27" s="106"/>
      <c r="H27" s="106"/>
      <c r="I27" s="106"/>
      <c r="L27" s="2"/>
      <c r="M27" s="2"/>
    </row>
    <row r="28" spans="1:13" ht="15" customHeight="1">
      <c r="A28" s="31" t="s">
        <v>109</v>
      </c>
      <c r="B28" s="31"/>
      <c r="C28" s="31"/>
      <c r="D28" s="31"/>
      <c r="E28" s="31"/>
      <c r="F28" s="31"/>
      <c r="G28" s="31"/>
      <c r="H28" s="31"/>
      <c r="I28" s="31"/>
      <c r="L28" s="2"/>
      <c r="M28" s="2"/>
    </row>
    <row r="29" spans="1:13" ht="15.75" customHeight="1">
      <c r="L29" s="2"/>
      <c r="M29" s="2"/>
    </row>
    <row r="30" spans="1:13" ht="15.75" customHeight="1">
      <c r="A30" s="30" t="s">
        <v>108</v>
      </c>
      <c r="B30" s="10"/>
      <c r="D30" s="10" t="s">
        <v>105</v>
      </c>
      <c r="F30" s="10" t="s">
        <v>107</v>
      </c>
      <c r="H30" s="10" t="s">
        <v>105</v>
      </c>
      <c r="I30" s="10"/>
      <c r="J30" s="10" t="s">
        <v>106</v>
      </c>
      <c r="L30" s="2"/>
      <c r="M30" s="10" t="s">
        <v>105</v>
      </c>
    </row>
    <row r="31" spans="1:13">
      <c r="A31" s="10" t="s">
        <v>104</v>
      </c>
      <c r="B31" s="10"/>
      <c r="C31" s="10"/>
      <c r="D31" s="10" t="s">
        <v>101</v>
      </c>
      <c r="F31" s="10" t="s">
        <v>103</v>
      </c>
      <c r="H31" s="10" t="s">
        <v>101</v>
      </c>
      <c r="I31" s="10"/>
      <c r="J31" s="10" t="s">
        <v>102</v>
      </c>
      <c r="L31" s="2"/>
      <c r="M31" s="10" t="s">
        <v>101</v>
      </c>
    </row>
    <row r="32" spans="1:13">
      <c r="A32" s="10" t="s">
        <v>100</v>
      </c>
      <c r="B32" s="10"/>
      <c r="C32" s="10"/>
      <c r="D32" s="10" t="s">
        <v>97</v>
      </c>
      <c r="F32" s="10" t="s">
        <v>99</v>
      </c>
      <c r="H32" s="10" t="s">
        <v>97</v>
      </c>
      <c r="I32" s="10"/>
      <c r="J32" s="10" t="s">
        <v>98</v>
      </c>
      <c r="L32" s="2"/>
      <c r="M32" s="10" t="s">
        <v>97</v>
      </c>
    </row>
    <row r="33" spans="1:13">
      <c r="A33" s="10" t="s">
        <v>96</v>
      </c>
      <c r="B33" s="10"/>
      <c r="C33" s="10"/>
      <c r="D33" s="10" t="s">
        <v>95</v>
      </c>
      <c r="F33" s="10"/>
      <c r="G33" s="10"/>
      <c r="H33" s="10"/>
      <c r="I33" s="10"/>
      <c r="L33" s="2"/>
      <c r="M33" s="2"/>
    </row>
    <row r="34" spans="1:13">
      <c r="A34" s="10"/>
      <c r="B34" s="10"/>
      <c r="C34" s="10"/>
      <c r="D34" s="10"/>
      <c r="F34" s="10"/>
      <c r="G34" s="10"/>
      <c r="H34" s="10"/>
      <c r="I34" s="10"/>
      <c r="L34" s="2"/>
      <c r="M34" s="2"/>
    </row>
    <row r="35" spans="1:13">
      <c r="L35" s="2"/>
      <c r="M35" s="2"/>
    </row>
    <row r="36" spans="1:13">
      <c r="A36" s="29" t="s">
        <v>94</v>
      </c>
      <c r="L36" s="2"/>
      <c r="M36" s="2"/>
    </row>
    <row r="37" spans="1:13">
      <c r="L37" s="2"/>
      <c r="M37" s="2"/>
    </row>
    <row r="38" spans="1:13" ht="15.75" customHeight="1">
      <c r="A38" s="44" t="s">
        <v>93</v>
      </c>
      <c r="B38" s="45" t="s">
        <v>92</v>
      </c>
      <c r="C38" s="46"/>
      <c r="D38" s="46"/>
      <c r="E38" s="47"/>
      <c r="F38" s="44" t="s">
        <v>91</v>
      </c>
      <c r="G38" s="44"/>
      <c r="H38" s="44" t="s">
        <v>90</v>
      </c>
      <c r="I38" s="54" t="s">
        <v>89</v>
      </c>
      <c r="L38" s="2"/>
      <c r="M38" s="2"/>
    </row>
    <row r="39" spans="1:13" ht="15.75" customHeight="1">
      <c r="A39" s="44"/>
      <c r="B39" s="48"/>
      <c r="C39" s="49"/>
      <c r="D39" s="49"/>
      <c r="E39" s="50"/>
      <c r="F39" s="44"/>
      <c r="G39" s="44"/>
      <c r="H39" s="44"/>
      <c r="I39" s="55"/>
      <c r="L39" s="2"/>
      <c r="M39" s="2"/>
    </row>
    <row r="40" spans="1:13">
      <c r="A40" s="44"/>
      <c r="B40" s="51"/>
      <c r="C40" s="52"/>
      <c r="D40" s="52"/>
      <c r="E40" s="53"/>
      <c r="F40" s="44"/>
      <c r="G40" s="44"/>
      <c r="H40" s="44"/>
      <c r="I40" s="55"/>
      <c r="L40" s="2"/>
      <c r="M40" s="2"/>
    </row>
    <row r="41" spans="1:13">
      <c r="A41" s="44"/>
      <c r="B41" s="25" t="s">
        <v>126</v>
      </c>
      <c r="C41" s="25" t="s">
        <v>127</v>
      </c>
      <c r="D41" s="25" t="s">
        <v>128</v>
      </c>
      <c r="E41" s="25" t="s">
        <v>88</v>
      </c>
      <c r="F41" s="44"/>
      <c r="G41" s="44"/>
      <c r="H41" s="44"/>
      <c r="I41" s="56"/>
      <c r="L41" s="2"/>
      <c r="M41" s="2"/>
    </row>
    <row r="42" spans="1:13">
      <c r="A42" s="25" t="s">
        <v>87</v>
      </c>
      <c r="B42" s="25"/>
      <c r="C42" s="25"/>
      <c r="D42" s="25"/>
      <c r="E42" s="23"/>
      <c r="F42" s="40" t="e">
        <f>E42/(D7/1000)</f>
        <v>#DIV/0!</v>
      </c>
      <c r="G42" s="40"/>
      <c r="H42" s="27" t="e">
        <f>F42/0.2</f>
        <v>#DIV/0!</v>
      </c>
      <c r="I42" s="21" t="e">
        <f t="shared" ref="I42:I52" si="1">ROUND(H42,0)</f>
        <v>#DIV/0!</v>
      </c>
      <c r="L42" s="2"/>
      <c r="M42" s="2"/>
    </row>
    <row r="43" spans="1:13">
      <c r="A43" s="24" t="s">
        <v>86</v>
      </c>
      <c r="B43" s="28"/>
      <c r="C43" s="28"/>
      <c r="D43" s="28"/>
      <c r="E43" s="23"/>
      <c r="F43" s="40" t="e">
        <f>E43/(D7/1000)</f>
        <v>#DIV/0!</v>
      </c>
      <c r="G43" s="40"/>
      <c r="H43" s="27" t="e">
        <f>F43/0.5</f>
        <v>#DIV/0!</v>
      </c>
      <c r="I43" s="21" t="e">
        <f t="shared" si="1"/>
        <v>#DIV/0!</v>
      </c>
      <c r="L43" s="2"/>
      <c r="M43" s="2"/>
    </row>
    <row r="44" spans="1:13">
      <c r="A44" s="25" t="s">
        <v>85</v>
      </c>
      <c r="B44" s="25"/>
      <c r="C44" s="25"/>
      <c r="D44" s="25"/>
      <c r="E44" s="23"/>
      <c r="F44" s="40" t="e">
        <f>E44/(D7/1000)</f>
        <v>#DIV/0!</v>
      </c>
      <c r="G44" s="40"/>
      <c r="H44" s="27" t="e">
        <f>F44/0.5</f>
        <v>#DIV/0!</v>
      </c>
      <c r="I44" s="21" t="e">
        <f t="shared" si="1"/>
        <v>#DIV/0!</v>
      </c>
      <c r="L44" s="2"/>
      <c r="M44" s="2"/>
    </row>
    <row r="45" spans="1:13">
      <c r="A45" s="25" t="s">
        <v>84</v>
      </c>
      <c r="B45" s="25"/>
      <c r="C45" s="25"/>
      <c r="D45" s="25"/>
      <c r="E45" s="23"/>
      <c r="F45" s="63" t="e">
        <f>E45/(D7/1000)</f>
        <v>#DIV/0!</v>
      </c>
      <c r="G45" s="64"/>
      <c r="H45" s="27" t="e">
        <f>F45/1</f>
        <v>#DIV/0!</v>
      </c>
      <c r="I45" s="21" t="e">
        <f t="shared" si="1"/>
        <v>#DIV/0!</v>
      </c>
      <c r="L45" s="2"/>
      <c r="M45" s="2"/>
    </row>
    <row r="46" spans="1:13">
      <c r="A46" s="25" t="s">
        <v>83</v>
      </c>
      <c r="B46" s="25"/>
      <c r="C46" s="25"/>
      <c r="D46" s="25"/>
      <c r="E46" s="23"/>
      <c r="F46" s="40" t="e">
        <f>E46/(D7/1000)</f>
        <v>#DIV/0!</v>
      </c>
      <c r="G46" s="40"/>
      <c r="H46" s="22" t="e">
        <f>F46/2</f>
        <v>#DIV/0!</v>
      </c>
      <c r="I46" s="21" t="e">
        <f t="shared" si="1"/>
        <v>#DIV/0!</v>
      </c>
      <c r="L46" s="2"/>
      <c r="M46" s="2"/>
    </row>
    <row r="47" spans="1:13">
      <c r="A47" s="25" t="s">
        <v>82</v>
      </c>
      <c r="B47" s="25"/>
      <c r="C47" s="25"/>
      <c r="D47" s="25"/>
      <c r="E47" s="23"/>
      <c r="F47" s="40" t="e">
        <f>E47/(D7/1000)</f>
        <v>#DIV/0!</v>
      </c>
      <c r="G47" s="40"/>
      <c r="H47" s="22" t="e">
        <f>F47/4</f>
        <v>#DIV/0!</v>
      </c>
      <c r="I47" s="21" t="e">
        <f t="shared" si="1"/>
        <v>#DIV/0!</v>
      </c>
      <c r="L47" s="2"/>
      <c r="M47" s="2"/>
    </row>
    <row r="48" spans="1:13">
      <c r="A48" s="26" t="s">
        <v>81</v>
      </c>
      <c r="B48" s="26"/>
      <c r="C48" s="26"/>
      <c r="D48" s="26"/>
      <c r="E48" s="23"/>
      <c r="F48" s="40" t="e">
        <f>E48/(D7/1000)</f>
        <v>#DIV/0!</v>
      </c>
      <c r="G48" s="40"/>
      <c r="H48" s="22" t="e">
        <f>F48/15</f>
        <v>#DIV/0!</v>
      </c>
      <c r="I48" s="21" t="e">
        <f t="shared" si="1"/>
        <v>#DIV/0!</v>
      </c>
      <c r="L48" s="2"/>
      <c r="M48" s="2"/>
    </row>
    <row r="49" spans="1:16">
      <c r="A49" s="25" t="s">
        <v>80</v>
      </c>
      <c r="B49" s="24"/>
      <c r="C49" s="24"/>
      <c r="D49" s="24"/>
      <c r="E49" s="23"/>
      <c r="F49" s="40" t="e">
        <f>E49/(D7/1000)</f>
        <v>#DIV/0!</v>
      </c>
      <c r="G49" s="40"/>
      <c r="H49" s="22" t="e">
        <f>F49/10</f>
        <v>#DIV/0!</v>
      </c>
      <c r="I49" s="21" t="e">
        <f t="shared" si="1"/>
        <v>#DIV/0!</v>
      </c>
      <c r="L49" s="2"/>
      <c r="M49" s="2"/>
    </row>
    <row r="50" spans="1:16">
      <c r="A50" s="25" t="s">
        <v>79</v>
      </c>
      <c r="B50" s="24"/>
      <c r="C50" s="24"/>
      <c r="D50" s="24"/>
      <c r="E50" s="23"/>
      <c r="F50" s="40" t="e">
        <f>E50/(D7/1000)</f>
        <v>#DIV/0!</v>
      </c>
      <c r="G50" s="40"/>
      <c r="H50" s="22" t="e">
        <f>F50/30</f>
        <v>#DIV/0!</v>
      </c>
      <c r="I50" s="21" t="e">
        <f t="shared" si="1"/>
        <v>#DIV/0!</v>
      </c>
      <c r="L50" s="2"/>
      <c r="M50" s="2"/>
    </row>
    <row r="51" spans="1:16">
      <c r="A51" s="25" t="s">
        <v>78</v>
      </c>
      <c r="B51" s="24"/>
      <c r="C51" s="24"/>
      <c r="D51" s="24"/>
      <c r="E51" s="23"/>
      <c r="F51" s="40" t="e">
        <f>E51/(D7/1000)</f>
        <v>#DIV/0!</v>
      </c>
      <c r="G51" s="40"/>
      <c r="H51" s="22" t="e">
        <f>F51/30</f>
        <v>#DIV/0!</v>
      </c>
      <c r="I51" s="21" t="e">
        <f t="shared" si="1"/>
        <v>#DIV/0!</v>
      </c>
      <c r="L51" s="2"/>
      <c r="M51" s="2"/>
    </row>
    <row r="52" spans="1:16">
      <c r="A52" s="25" t="s">
        <v>77</v>
      </c>
      <c r="B52" s="24"/>
      <c r="C52" s="24"/>
      <c r="D52" s="24"/>
      <c r="E52" s="23"/>
      <c r="F52" s="40" t="e">
        <f>E52/(D7/1000)</f>
        <v>#DIV/0!</v>
      </c>
      <c r="G52" s="40"/>
      <c r="H52" s="22" t="e">
        <f>F52/30</f>
        <v>#DIV/0!</v>
      </c>
      <c r="I52" s="21" t="e">
        <f t="shared" si="1"/>
        <v>#DIV/0!</v>
      </c>
      <c r="L52" s="2"/>
      <c r="M52" s="2"/>
    </row>
    <row r="53" spans="1:16">
      <c r="A53" s="60" t="s">
        <v>76</v>
      </c>
      <c r="B53" s="61"/>
      <c r="C53" s="61"/>
      <c r="D53" s="61"/>
      <c r="E53" s="61"/>
      <c r="F53" s="61"/>
      <c r="G53" s="62"/>
      <c r="H53" s="20" t="s">
        <v>59</v>
      </c>
      <c r="I53" s="19" t="e">
        <f>SUM(I42:I52)</f>
        <v>#DIV/0!</v>
      </c>
      <c r="L53" s="2"/>
      <c r="M53" s="2"/>
    </row>
    <row r="54" spans="1:16">
      <c r="L54" s="2"/>
      <c r="M54" s="2"/>
    </row>
    <row r="55" spans="1:16" ht="9" customHeight="1">
      <c r="A55" s="57" t="s">
        <v>75</v>
      </c>
      <c r="B55" s="57"/>
      <c r="C55" s="57"/>
      <c r="D55" s="57"/>
      <c r="E55" s="57"/>
      <c r="F55" s="57"/>
      <c r="G55" s="57"/>
      <c r="H55" s="57"/>
      <c r="I55" s="57"/>
      <c r="L55" s="2"/>
      <c r="M55" s="2"/>
    </row>
    <row r="56" spans="1:16" ht="28.5" customHeight="1">
      <c r="A56" s="57" t="s">
        <v>74</v>
      </c>
      <c r="B56" s="57"/>
      <c r="C56" s="57"/>
      <c r="D56" s="57"/>
      <c r="E56" s="57"/>
      <c r="F56" s="57"/>
      <c r="G56" s="57"/>
      <c r="H56" s="57"/>
      <c r="I56" s="57"/>
      <c r="L56" s="2"/>
      <c r="M56" s="2"/>
    </row>
    <row r="57" spans="1:16" ht="11.25" customHeight="1">
      <c r="A57" s="18"/>
      <c r="B57" s="18"/>
      <c r="C57" s="18"/>
      <c r="D57" s="18"/>
      <c r="E57" s="18"/>
      <c r="F57" s="18"/>
      <c r="G57" s="18"/>
      <c r="H57" s="18"/>
      <c r="I57" s="18"/>
      <c r="L57" s="2"/>
      <c r="M57" s="2"/>
      <c r="P57" s="17"/>
    </row>
    <row r="58" spans="1:16" ht="27" customHeight="1">
      <c r="A58" s="58" t="s">
        <v>73</v>
      </c>
      <c r="B58" s="58"/>
      <c r="C58" s="58"/>
      <c r="D58" s="58"/>
      <c r="E58" s="58"/>
      <c r="F58" s="58"/>
      <c r="G58" s="58"/>
      <c r="H58" s="58"/>
      <c r="I58" s="58"/>
      <c r="J58" s="58"/>
      <c r="K58" s="59"/>
      <c r="M58" s="2"/>
    </row>
    <row r="59" spans="1:16">
      <c r="A59" s="10"/>
      <c r="B59" s="10"/>
      <c r="C59" s="10"/>
      <c r="D59" s="10"/>
      <c r="H59" s="10"/>
      <c r="L59" s="2"/>
      <c r="M59" s="2"/>
    </row>
    <row r="60" spans="1:16">
      <c r="A60" s="84" t="s">
        <v>72</v>
      </c>
      <c r="B60" s="70" t="s">
        <v>22</v>
      </c>
      <c r="C60" s="71"/>
      <c r="D60" s="72"/>
      <c r="E60" s="45" t="s">
        <v>21</v>
      </c>
      <c r="F60" s="46"/>
      <c r="G60" s="47"/>
      <c r="H60" s="67" t="s">
        <v>20</v>
      </c>
      <c r="I60" s="54" t="s">
        <v>19</v>
      </c>
      <c r="L60" s="2"/>
      <c r="M60" s="2"/>
    </row>
    <row r="61" spans="1:16">
      <c r="A61" s="85"/>
      <c r="B61" s="76"/>
      <c r="C61" s="77"/>
      <c r="D61" s="78"/>
      <c r="E61" s="51"/>
      <c r="F61" s="52"/>
      <c r="G61" s="53"/>
      <c r="H61" s="69"/>
      <c r="I61" s="56"/>
      <c r="L61" s="2"/>
      <c r="M61" s="2"/>
    </row>
    <row r="62" spans="1:16">
      <c r="A62" s="67" t="s">
        <v>18</v>
      </c>
      <c r="B62" s="70" t="s">
        <v>71</v>
      </c>
      <c r="C62" s="71"/>
      <c r="D62" s="72"/>
      <c r="E62" s="79" t="s">
        <v>70</v>
      </c>
      <c r="F62" s="80"/>
      <c r="G62" s="80"/>
      <c r="H62" s="16" t="s">
        <v>54</v>
      </c>
      <c r="I62" s="81"/>
      <c r="L62" s="2"/>
      <c r="M62" s="2"/>
    </row>
    <row r="63" spans="1:16">
      <c r="A63" s="68"/>
      <c r="B63" s="73"/>
      <c r="C63" s="74"/>
      <c r="D63" s="75"/>
      <c r="E63" s="79" t="s">
        <v>69</v>
      </c>
      <c r="F63" s="80"/>
      <c r="G63" s="80"/>
      <c r="H63" s="16" t="s">
        <v>43</v>
      </c>
      <c r="I63" s="82"/>
      <c r="L63" s="2"/>
      <c r="M63" s="2"/>
    </row>
    <row r="64" spans="1:16">
      <c r="A64" s="69"/>
      <c r="B64" s="76"/>
      <c r="C64" s="77"/>
      <c r="D64" s="78"/>
      <c r="E64" s="79" t="s">
        <v>68</v>
      </c>
      <c r="F64" s="80"/>
      <c r="G64" s="80"/>
      <c r="H64" s="16" t="s">
        <v>41</v>
      </c>
      <c r="I64" s="83"/>
      <c r="L64" s="2"/>
      <c r="M64" s="2"/>
    </row>
    <row r="65" spans="1:13">
      <c r="A65" s="67" t="s">
        <v>15</v>
      </c>
      <c r="B65" s="70" t="s">
        <v>67</v>
      </c>
      <c r="C65" s="71"/>
      <c r="D65" s="72"/>
      <c r="E65" s="70" t="s">
        <v>66</v>
      </c>
      <c r="F65" s="71"/>
      <c r="G65" s="72"/>
      <c r="H65" s="84" t="s">
        <v>59</v>
      </c>
      <c r="I65" s="81"/>
      <c r="L65" s="2"/>
      <c r="M65" s="2"/>
    </row>
    <row r="66" spans="1:13">
      <c r="A66" s="68"/>
      <c r="B66" s="73"/>
      <c r="C66" s="74"/>
      <c r="D66" s="75"/>
      <c r="E66" s="76"/>
      <c r="F66" s="77"/>
      <c r="G66" s="78"/>
      <c r="H66" s="85"/>
      <c r="I66" s="82"/>
      <c r="L66" s="2"/>
      <c r="M66" s="2"/>
    </row>
    <row r="67" spans="1:13">
      <c r="A67" s="68"/>
      <c r="B67" s="73"/>
      <c r="C67" s="74"/>
      <c r="D67" s="75"/>
      <c r="E67" s="79" t="s">
        <v>65</v>
      </c>
      <c r="F67" s="80"/>
      <c r="G67" s="80"/>
      <c r="H67" s="16" t="s">
        <v>43</v>
      </c>
      <c r="I67" s="82"/>
      <c r="L67" s="2"/>
      <c r="M67" s="2"/>
    </row>
    <row r="68" spans="1:13">
      <c r="A68" s="68"/>
      <c r="B68" s="73"/>
      <c r="C68" s="74"/>
      <c r="D68" s="75"/>
      <c r="E68" s="79" t="s">
        <v>64</v>
      </c>
      <c r="F68" s="80"/>
      <c r="G68" s="80"/>
      <c r="H68" s="16" t="s">
        <v>41</v>
      </c>
      <c r="I68" s="82"/>
      <c r="L68" s="2"/>
      <c r="M68" s="2"/>
    </row>
    <row r="69" spans="1:13">
      <c r="A69" s="68"/>
      <c r="B69" s="73"/>
      <c r="C69" s="74"/>
      <c r="D69" s="75"/>
      <c r="E69" s="79" t="s">
        <v>63</v>
      </c>
      <c r="F69" s="80"/>
      <c r="G69" s="80"/>
      <c r="H69" s="16" t="s">
        <v>39</v>
      </c>
      <c r="I69" s="82"/>
      <c r="L69" s="2"/>
      <c r="M69" s="2"/>
    </row>
    <row r="70" spans="1:13">
      <c r="A70" s="68"/>
      <c r="B70" s="73"/>
      <c r="C70" s="74"/>
      <c r="D70" s="75"/>
      <c r="E70" s="79" t="s">
        <v>62</v>
      </c>
      <c r="F70" s="80"/>
      <c r="G70" s="80"/>
      <c r="H70" s="16" t="s">
        <v>61</v>
      </c>
      <c r="I70" s="82"/>
      <c r="L70" s="2"/>
      <c r="M70" s="2"/>
    </row>
    <row r="71" spans="1:13">
      <c r="A71" s="68"/>
      <c r="B71" s="73"/>
      <c r="C71" s="74"/>
      <c r="D71" s="75"/>
      <c r="E71" s="70" t="s">
        <v>60</v>
      </c>
      <c r="F71" s="71"/>
      <c r="G71" s="72"/>
      <c r="H71" s="67" t="s">
        <v>59</v>
      </c>
      <c r="I71" s="82"/>
      <c r="L71" s="2"/>
      <c r="M71" s="2"/>
    </row>
    <row r="72" spans="1:13">
      <c r="A72" s="68"/>
      <c r="B72" s="73"/>
      <c r="C72" s="74"/>
      <c r="D72" s="75"/>
      <c r="E72" s="76"/>
      <c r="F72" s="77"/>
      <c r="G72" s="78"/>
      <c r="H72" s="69"/>
      <c r="I72" s="82"/>
      <c r="L72" s="2"/>
      <c r="M72" s="2"/>
    </row>
    <row r="73" spans="1:13">
      <c r="A73" s="68"/>
      <c r="B73" s="73"/>
      <c r="C73" s="74"/>
      <c r="D73" s="75"/>
      <c r="E73" s="79" t="s">
        <v>58</v>
      </c>
      <c r="F73" s="80"/>
      <c r="G73" s="80"/>
      <c r="H73" s="16" t="s">
        <v>39</v>
      </c>
      <c r="I73" s="82"/>
      <c r="L73" s="2"/>
      <c r="M73" s="2"/>
    </row>
    <row r="74" spans="1:13">
      <c r="A74" s="68"/>
      <c r="B74" s="73"/>
      <c r="C74" s="74"/>
      <c r="D74" s="75"/>
      <c r="E74" s="79" t="s">
        <v>57</v>
      </c>
      <c r="F74" s="80"/>
      <c r="G74" s="80"/>
      <c r="H74" s="16" t="s">
        <v>41</v>
      </c>
      <c r="I74" s="82"/>
      <c r="L74" s="2"/>
      <c r="M74" s="2"/>
    </row>
    <row r="75" spans="1:13">
      <c r="A75" s="68"/>
      <c r="B75" s="73"/>
      <c r="C75" s="74"/>
      <c r="D75" s="75"/>
      <c r="E75" s="79" t="s">
        <v>56</v>
      </c>
      <c r="F75" s="80"/>
      <c r="G75" s="80"/>
      <c r="H75" s="16" t="s">
        <v>43</v>
      </c>
      <c r="I75" s="82"/>
      <c r="L75" s="2"/>
      <c r="M75" s="2"/>
    </row>
    <row r="76" spans="1:13">
      <c r="A76" s="68"/>
      <c r="B76" s="76"/>
      <c r="C76" s="77"/>
      <c r="D76" s="78"/>
      <c r="E76" s="79" t="s">
        <v>55</v>
      </c>
      <c r="F76" s="80"/>
      <c r="G76" s="80"/>
      <c r="H76" s="16" t="s">
        <v>54</v>
      </c>
      <c r="I76" s="82"/>
      <c r="L76" s="2"/>
      <c r="M76" s="2"/>
    </row>
    <row r="77" spans="1:13">
      <c r="A77" s="68"/>
      <c r="B77" s="70" t="s">
        <v>53</v>
      </c>
      <c r="C77" s="71"/>
      <c r="D77" s="72"/>
      <c r="E77" s="79" t="s">
        <v>52</v>
      </c>
      <c r="F77" s="80"/>
      <c r="G77" s="80"/>
      <c r="H77" s="16" t="s">
        <v>51</v>
      </c>
      <c r="I77" s="82"/>
      <c r="L77" s="2"/>
      <c r="M77" s="2"/>
    </row>
    <row r="78" spans="1:13">
      <c r="A78" s="68"/>
      <c r="B78" s="76"/>
      <c r="C78" s="77"/>
      <c r="D78" s="78"/>
      <c r="E78" s="79" t="s">
        <v>50</v>
      </c>
      <c r="F78" s="80"/>
      <c r="G78" s="80"/>
      <c r="H78" s="16" t="s">
        <v>49</v>
      </c>
      <c r="I78" s="82"/>
      <c r="L78" s="2"/>
      <c r="M78" s="2"/>
    </row>
    <row r="79" spans="1:13">
      <c r="A79" s="68"/>
      <c r="B79" s="70" t="s">
        <v>48</v>
      </c>
      <c r="C79" s="71"/>
      <c r="D79" s="72"/>
      <c r="E79" s="79" t="s">
        <v>47</v>
      </c>
      <c r="F79" s="80"/>
      <c r="G79" s="80"/>
      <c r="H79" s="16" t="s">
        <v>36</v>
      </c>
      <c r="I79" s="82"/>
      <c r="L79" s="2"/>
      <c r="M79" s="2"/>
    </row>
    <row r="80" spans="1:13">
      <c r="A80" s="68"/>
      <c r="B80" s="73"/>
      <c r="C80" s="74"/>
      <c r="D80" s="75"/>
      <c r="E80" s="79" t="s">
        <v>42</v>
      </c>
      <c r="F80" s="80"/>
      <c r="G80" s="80"/>
      <c r="H80" s="16" t="s">
        <v>43</v>
      </c>
      <c r="I80" s="82"/>
      <c r="L80" s="2"/>
      <c r="M80" s="2"/>
    </row>
    <row r="81" spans="1:13">
      <c r="A81" s="69"/>
      <c r="B81" s="76"/>
      <c r="C81" s="77"/>
      <c r="D81" s="78"/>
      <c r="E81" s="79" t="s">
        <v>46</v>
      </c>
      <c r="F81" s="80"/>
      <c r="G81" s="80"/>
      <c r="H81" s="16" t="s">
        <v>41</v>
      </c>
      <c r="I81" s="83"/>
      <c r="L81" s="2"/>
      <c r="M81" s="2"/>
    </row>
    <row r="82" spans="1:13">
      <c r="A82" s="67" t="s">
        <v>13</v>
      </c>
      <c r="B82" s="70" t="s">
        <v>45</v>
      </c>
      <c r="C82" s="71"/>
      <c r="D82" s="72"/>
      <c r="E82" s="79" t="s">
        <v>44</v>
      </c>
      <c r="F82" s="80"/>
      <c r="G82" s="80"/>
      <c r="H82" s="16" t="s">
        <v>43</v>
      </c>
      <c r="I82" s="81"/>
      <c r="L82" s="2"/>
      <c r="M82" s="2"/>
    </row>
    <row r="83" spans="1:13">
      <c r="A83" s="68"/>
      <c r="B83" s="73"/>
      <c r="C83" s="74"/>
      <c r="D83" s="75"/>
      <c r="E83" s="79" t="s">
        <v>42</v>
      </c>
      <c r="F83" s="80"/>
      <c r="G83" s="80"/>
      <c r="H83" s="16" t="s">
        <v>41</v>
      </c>
      <c r="I83" s="82"/>
      <c r="L83" s="2"/>
      <c r="M83" s="2"/>
    </row>
    <row r="84" spans="1:13">
      <c r="A84" s="69"/>
      <c r="B84" s="76"/>
      <c r="C84" s="77"/>
      <c r="D84" s="78"/>
      <c r="E84" s="79" t="s">
        <v>40</v>
      </c>
      <c r="F84" s="80"/>
      <c r="G84" s="80"/>
      <c r="H84" s="16" t="s">
        <v>39</v>
      </c>
      <c r="I84" s="83"/>
      <c r="L84" s="2"/>
      <c r="M84" s="2"/>
    </row>
    <row r="85" spans="1:13">
      <c r="A85" s="67" t="s">
        <v>8</v>
      </c>
      <c r="B85" s="70" t="s">
        <v>38</v>
      </c>
      <c r="C85" s="71"/>
      <c r="D85" s="72"/>
      <c r="E85" s="70" t="s">
        <v>37</v>
      </c>
      <c r="F85" s="71"/>
      <c r="G85" s="72"/>
      <c r="H85" s="67" t="s">
        <v>36</v>
      </c>
      <c r="I85" s="81"/>
      <c r="L85" s="2"/>
      <c r="M85" s="2"/>
    </row>
    <row r="86" spans="1:13">
      <c r="A86" s="68"/>
      <c r="B86" s="73"/>
      <c r="C86" s="74"/>
      <c r="D86" s="75"/>
      <c r="E86" s="76"/>
      <c r="F86" s="77"/>
      <c r="G86" s="78"/>
      <c r="H86" s="69"/>
      <c r="I86" s="82"/>
      <c r="L86" s="2"/>
      <c r="M86" s="2"/>
    </row>
    <row r="87" spans="1:13">
      <c r="A87" s="68"/>
      <c r="B87" s="73"/>
      <c r="C87" s="74"/>
      <c r="D87" s="75"/>
      <c r="E87" s="70" t="s">
        <v>35</v>
      </c>
      <c r="F87" s="71"/>
      <c r="G87" s="72"/>
      <c r="H87" s="84" t="s">
        <v>34</v>
      </c>
      <c r="I87" s="82"/>
      <c r="L87" s="2"/>
      <c r="M87" s="2"/>
    </row>
    <row r="88" spans="1:13">
      <c r="A88" s="69"/>
      <c r="B88" s="76"/>
      <c r="C88" s="77"/>
      <c r="D88" s="78"/>
      <c r="E88" s="76"/>
      <c r="F88" s="77"/>
      <c r="G88" s="78"/>
      <c r="H88" s="85"/>
      <c r="I88" s="83"/>
      <c r="L88" s="2"/>
      <c r="M88" s="2"/>
    </row>
    <row r="89" spans="1:13">
      <c r="A89" s="67" t="s">
        <v>33</v>
      </c>
      <c r="B89" s="70" t="s">
        <v>32</v>
      </c>
      <c r="C89" s="71"/>
      <c r="D89" s="72"/>
      <c r="E89" s="70" t="s">
        <v>31</v>
      </c>
      <c r="F89" s="71"/>
      <c r="G89" s="71"/>
      <c r="H89" s="84" t="s">
        <v>30</v>
      </c>
      <c r="I89" s="81"/>
      <c r="L89" s="2"/>
      <c r="M89" s="2"/>
    </row>
    <row r="90" spans="1:13">
      <c r="A90" s="68"/>
      <c r="B90" s="73"/>
      <c r="C90" s="74"/>
      <c r="D90" s="75"/>
      <c r="E90" s="76"/>
      <c r="F90" s="77"/>
      <c r="G90" s="77"/>
      <c r="H90" s="85"/>
      <c r="I90" s="82"/>
      <c r="L90" s="2"/>
      <c r="M90" s="2"/>
    </row>
    <row r="91" spans="1:13">
      <c r="A91" s="68"/>
      <c r="B91" s="73"/>
      <c r="C91" s="74"/>
      <c r="D91" s="75"/>
      <c r="E91" s="70" t="s">
        <v>29</v>
      </c>
      <c r="F91" s="71"/>
      <c r="G91" s="71"/>
      <c r="H91" s="84" t="s">
        <v>25</v>
      </c>
      <c r="I91" s="82"/>
      <c r="L91" s="2"/>
      <c r="M91" s="2"/>
    </row>
    <row r="92" spans="1:13">
      <c r="A92" s="69"/>
      <c r="B92" s="76"/>
      <c r="C92" s="77"/>
      <c r="D92" s="78"/>
      <c r="E92" s="76"/>
      <c r="F92" s="77"/>
      <c r="G92" s="77"/>
      <c r="H92" s="85"/>
      <c r="I92" s="83"/>
      <c r="L92" s="2"/>
      <c r="M92" s="2"/>
    </row>
    <row r="93" spans="1:13">
      <c r="A93" s="67" t="s">
        <v>28</v>
      </c>
      <c r="B93" s="70" t="s">
        <v>27</v>
      </c>
      <c r="C93" s="71"/>
      <c r="D93" s="72"/>
      <c r="E93" s="70" t="s">
        <v>26</v>
      </c>
      <c r="F93" s="71"/>
      <c r="G93" s="72"/>
      <c r="H93" s="84" t="s">
        <v>25</v>
      </c>
      <c r="I93" s="81"/>
      <c r="L93" s="2"/>
      <c r="M93" s="2"/>
    </row>
    <row r="94" spans="1:13">
      <c r="A94" s="68"/>
      <c r="B94" s="73"/>
      <c r="C94" s="74"/>
      <c r="D94" s="75"/>
      <c r="E94" s="73"/>
      <c r="F94" s="74"/>
      <c r="G94" s="75"/>
      <c r="H94" s="86"/>
      <c r="I94" s="82"/>
      <c r="L94" s="2"/>
      <c r="M94" s="2"/>
    </row>
    <row r="95" spans="1:13">
      <c r="A95" s="69"/>
      <c r="B95" s="76"/>
      <c r="C95" s="77"/>
      <c r="D95" s="78"/>
      <c r="E95" s="76"/>
      <c r="F95" s="77"/>
      <c r="G95" s="78"/>
      <c r="H95" s="85"/>
      <c r="I95" s="83"/>
      <c r="L95" s="2"/>
      <c r="M95" s="2"/>
    </row>
    <row r="96" spans="1:13">
      <c r="A96" s="90" t="s">
        <v>4</v>
      </c>
      <c r="B96" s="90"/>
      <c r="C96" s="90"/>
      <c r="D96" s="90"/>
      <c r="E96" s="90"/>
      <c r="F96" s="90"/>
      <c r="G96" s="90"/>
      <c r="H96" s="90"/>
      <c r="I96" s="15">
        <f>SUM(I62:I95)</f>
        <v>0</v>
      </c>
      <c r="L96" s="2"/>
      <c r="M96" s="2"/>
    </row>
    <row r="97" spans="1:13">
      <c r="A97" s="14"/>
      <c r="B97" s="14"/>
      <c r="C97" s="14"/>
      <c r="D97" s="14"/>
      <c r="E97" s="14"/>
      <c r="F97" s="14"/>
      <c r="G97" s="14"/>
      <c r="H97" s="14"/>
      <c r="I97" s="13"/>
      <c r="L97" s="2"/>
      <c r="M97" s="2"/>
    </row>
    <row r="98" spans="1:13">
      <c r="A98" s="12" t="s">
        <v>24</v>
      </c>
      <c r="B98" s="10"/>
      <c r="C98" s="10"/>
      <c r="D98" s="10"/>
      <c r="G98" s="10"/>
      <c r="L98" s="2"/>
      <c r="M98" s="2"/>
    </row>
    <row r="99" spans="1:13">
      <c r="A99" s="11"/>
      <c r="B99" s="10"/>
      <c r="C99" s="10"/>
      <c r="D99" s="10"/>
      <c r="G99" s="10"/>
      <c r="L99" s="2"/>
      <c r="M99" s="2"/>
    </row>
    <row r="100" spans="1:13" ht="15" customHeight="1">
      <c r="A100" s="67" t="s">
        <v>23</v>
      </c>
      <c r="B100" s="91" t="s">
        <v>22</v>
      </c>
      <c r="C100" s="92"/>
      <c r="D100" s="93"/>
      <c r="E100" s="44" t="s">
        <v>21</v>
      </c>
      <c r="F100" s="44"/>
      <c r="G100" s="44"/>
      <c r="H100" s="67" t="s">
        <v>20</v>
      </c>
      <c r="I100" s="54" t="s">
        <v>19</v>
      </c>
      <c r="L100" s="2"/>
      <c r="M100" s="2"/>
    </row>
    <row r="101" spans="1:13">
      <c r="A101" s="69"/>
      <c r="B101" s="94"/>
      <c r="C101" s="95"/>
      <c r="D101" s="96"/>
      <c r="E101" s="44"/>
      <c r="F101" s="44"/>
      <c r="G101" s="44"/>
      <c r="H101" s="69"/>
      <c r="I101" s="56"/>
      <c r="L101" s="2"/>
      <c r="M101" s="2"/>
    </row>
    <row r="102" spans="1:13">
      <c r="A102" s="67" t="s">
        <v>18</v>
      </c>
      <c r="B102" s="70" t="s">
        <v>17</v>
      </c>
      <c r="C102" s="71"/>
      <c r="D102" s="72"/>
      <c r="E102" s="87" t="s">
        <v>11</v>
      </c>
      <c r="F102" s="87"/>
      <c r="G102" s="87"/>
      <c r="H102" s="67" t="s">
        <v>10</v>
      </c>
      <c r="I102" s="88"/>
      <c r="L102" s="2"/>
      <c r="M102" s="2"/>
    </row>
    <row r="103" spans="1:13">
      <c r="A103" s="68"/>
      <c r="B103" s="73"/>
      <c r="C103" s="74"/>
      <c r="D103" s="75"/>
      <c r="E103" s="87"/>
      <c r="F103" s="87"/>
      <c r="G103" s="87"/>
      <c r="H103" s="69"/>
      <c r="I103" s="89"/>
      <c r="L103" s="2"/>
      <c r="M103" s="2"/>
    </row>
    <row r="104" spans="1:13">
      <c r="A104" s="68"/>
      <c r="B104" s="73"/>
      <c r="C104" s="74"/>
      <c r="D104" s="75"/>
      <c r="E104" s="87" t="s">
        <v>9</v>
      </c>
      <c r="F104" s="87"/>
      <c r="G104" s="87"/>
      <c r="H104" s="67" t="s">
        <v>16</v>
      </c>
      <c r="I104" s="88"/>
      <c r="L104" s="2"/>
      <c r="M104" s="2"/>
    </row>
    <row r="105" spans="1:13">
      <c r="A105" s="69"/>
      <c r="B105" s="76"/>
      <c r="C105" s="77"/>
      <c r="D105" s="78"/>
      <c r="E105" s="87"/>
      <c r="F105" s="87"/>
      <c r="G105" s="87"/>
      <c r="H105" s="69"/>
      <c r="I105" s="89"/>
      <c r="L105" s="2"/>
      <c r="M105" s="2"/>
    </row>
    <row r="106" spans="1:13">
      <c r="A106" s="67" t="s">
        <v>15</v>
      </c>
      <c r="B106" s="70" t="s">
        <v>14</v>
      </c>
      <c r="C106" s="71"/>
      <c r="D106" s="72"/>
      <c r="E106" s="87" t="s">
        <v>11</v>
      </c>
      <c r="F106" s="87"/>
      <c r="G106" s="87"/>
      <c r="H106" s="67" t="s">
        <v>5</v>
      </c>
      <c r="I106" s="88"/>
      <c r="L106" s="2"/>
      <c r="M106" s="2"/>
    </row>
    <row r="107" spans="1:13">
      <c r="A107" s="68"/>
      <c r="B107" s="73"/>
      <c r="C107" s="74"/>
      <c r="D107" s="75"/>
      <c r="E107" s="87"/>
      <c r="F107" s="87"/>
      <c r="G107" s="87"/>
      <c r="H107" s="68"/>
      <c r="I107" s="104"/>
      <c r="L107" s="2"/>
      <c r="M107" s="2"/>
    </row>
    <row r="108" spans="1:13">
      <c r="A108" s="68"/>
      <c r="B108" s="73"/>
      <c r="C108" s="74"/>
      <c r="D108" s="75"/>
      <c r="E108" s="87" t="s">
        <v>9</v>
      </c>
      <c r="F108" s="87"/>
      <c r="G108" s="87"/>
      <c r="H108" s="68"/>
      <c r="I108" s="104"/>
      <c r="L108" s="2"/>
      <c r="M108" s="2"/>
    </row>
    <row r="109" spans="1:13">
      <c r="A109" s="69"/>
      <c r="B109" s="76"/>
      <c r="C109" s="77"/>
      <c r="D109" s="78"/>
      <c r="E109" s="87"/>
      <c r="F109" s="87"/>
      <c r="G109" s="87"/>
      <c r="H109" s="69"/>
      <c r="I109" s="89"/>
      <c r="L109" s="2"/>
      <c r="M109" s="2"/>
    </row>
    <row r="110" spans="1:13">
      <c r="A110" s="67" t="s">
        <v>13</v>
      </c>
      <c r="B110" s="70" t="s">
        <v>12</v>
      </c>
      <c r="C110" s="71"/>
      <c r="D110" s="72"/>
      <c r="E110" s="87" t="s">
        <v>11</v>
      </c>
      <c r="F110" s="87"/>
      <c r="G110" s="87"/>
      <c r="H110" s="67" t="s">
        <v>10</v>
      </c>
      <c r="I110" s="88"/>
      <c r="L110" s="2"/>
      <c r="M110" s="2"/>
    </row>
    <row r="111" spans="1:13">
      <c r="A111" s="68"/>
      <c r="B111" s="73"/>
      <c r="C111" s="74"/>
      <c r="D111" s="75"/>
      <c r="E111" s="87"/>
      <c r="F111" s="87"/>
      <c r="G111" s="87"/>
      <c r="H111" s="69"/>
      <c r="I111" s="89"/>
      <c r="L111" s="2"/>
      <c r="M111" s="2"/>
    </row>
    <row r="112" spans="1:13">
      <c r="A112" s="68"/>
      <c r="B112" s="73"/>
      <c r="C112" s="74"/>
      <c r="D112" s="75"/>
      <c r="E112" s="87" t="s">
        <v>9</v>
      </c>
      <c r="F112" s="87"/>
      <c r="G112" s="87"/>
      <c r="H112" s="67" t="s">
        <v>5</v>
      </c>
      <c r="I112" s="88"/>
      <c r="L112" s="2"/>
      <c r="M112" s="2"/>
    </row>
    <row r="113" spans="1:13">
      <c r="A113" s="69"/>
      <c r="B113" s="76"/>
      <c r="C113" s="77"/>
      <c r="D113" s="78"/>
      <c r="E113" s="87"/>
      <c r="F113" s="87"/>
      <c r="G113" s="87"/>
      <c r="H113" s="69"/>
      <c r="I113" s="89"/>
      <c r="L113" s="2"/>
      <c r="M113" s="2"/>
    </row>
    <row r="114" spans="1:13">
      <c r="A114" s="67" t="s">
        <v>8</v>
      </c>
      <c r="B114" s="70" t="s">
        <v>7</v>
      </c>
      <c r="C114" s="71"/>
      <c r="D114" s="72"/>
      <c r="E114" s="87" t="s">
        <v>6</v>
      </c>
      <c r="F114" s="87"/>
      <c r="G114" s="87"/>
      <c r="H114" s="67" t="s">
        <v>5</v>
      </c>
      <c r="I114" s="88"/>
      <c r="L114" s="2"/>
      <c r="M114" s="2"/>
    </row>
    <row r="115" spans="1:13">
      <c r="A115" s="68"/>
      <c r="B115" s="73"/>
      <c r="C115" s="74"/>
      <c r="D115" s="75"/>
      <c r="E115" s="87"/>
      <c r="F115" s="87"/>
      <c r="G115" s="87"/>
      <c r="H115" s="68"/>
      <c r="I115" s="104"/>
      <c r="L115" s="2"/>
      <c r="M115" s="2"/>
    </row>
    <row r="116" spans="1:13">
      <c r="A116" s="68"/>
      <c r="B116" s="73"/>
      <c r="C116" s="74"/>
      <c r="D116" s="75"/>
      <c r="E116" s="87"/>
      <c r="F116" s="87"/>
      <c r="G116" s="87"/>
      <c r="H116" s="68"/>
      <c r="I116" s="104"/>
      <c r="L116" s="2"/>
      <c r="M116" s="2"/>
    </row>
    <row r="117" spans="1:13">
      <c r="A117" s="69"/>
      <c r="B117" s="76"/>
      <c r="C117" s="77"/>
      <c r="D117" s="78"/>
      <c r="E117" s="87"/>
      <c r="F117" s="87"/>
      <c r="G117" s="87"/>
      <c r="H117" s="69"/>
      <c r="I117" s="89"/>
      <c r="L117" s="2"/>
      <c r="M117" s="2"/>
    </row>
    <row r="118" spans="1:13">
      <c r="A118" s="99" t="s">
        <v>4</v>
      </c>
      <c r="B118" s="100"/>
      <c r="C118" s="100"/>
      <c r="D118" s="100"/>
      <c r="E118" s="100"/>
      <c r="F118" s="100"/>
      <c r="G118" s="100"/>
      <c r="H118" s="101"/>
      <c r="I118" s="9">
        <f>SUM(I102,I104,I106,I110,I112,I114)</f>
        <v>0</v>
      </c>
      <c r="L118" s="2"/>
      <c r="M118" s="2"/>
    </row>
    <row r="119" spans="1:13">
      <c r="A119" s="8"/>
      <c r="B119" s="8"/>
      <c r="C119" s="8"/>
      <c r="D119" s="8"/>
      <c r="E119" s="8"/>
      <c r="F119" s="8"/>
      <c r="G119" s="8"/>
      <c r="H119" s="8"/>
      <c r="I119" s="7"/>
      <c r="L119" s="2"/>
      <c r="M119" s="2"/>
    </row>
    <row r="120" spans="1:13">
      <c r="A120" s="8"/>
      <c r="B120" s="8"/>
      <c r="C120" s="8"/>
      <c r="D120" s="8"/>
      <c r="E120" s="8"/>
      <c r="F120" s="8"/>
      <c r="G120" s="8"/>
      <c r="H120" s="8"/>
      <c r="I120" s="7"/>
      <c r="L120" s="2"/>
      <c r="M120" s="2"/>
    </row>
    <row r="121" spans="1:13">
      <c r="L121" s="2"/>
      <c r="M121" s="2"/>
    </row>
    <row r="122" spans="1:13">
      <c r="A122" s="5" t="s">
        <v>3</v>
      </c>
      <c r="B122" s="5"/>
      <c r="C122" s="5"/>
      <c r="D122" s="6" t="e">
        <f>SUM(L26,I53,I96,I118)</f>
        <v>#DIV/0!</v>
      </c>
      <c r="E122" s="5"/>
      <c r="F122" s="5" t="s">
        <v>2</v>
      </c>
      <c r="G122" s="5"/>
      <c r="H122" s="102"/>
      <c r="I122" s="103"/>
      <c r="L122" s="2"/>
      <c r="M122" s="2"/>
    </row>
    <row r="123" spans="1:13">
      <c r="A123" s="4"/>
      <c r="B123" s="4"/>
      <c r="C123" s="4"/>
      <c r="D123" s="4"/>
      <c r="E123" s="4"/>
      <c r="F123" s="4"/>
      <c r="G123" s="4"/>
      <c r="H123" s="4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3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t="s">
        <v>1</v>
      </c>
      <c r="C128" s="97" t="s">
        <v>129</v>
      </c>
      <c r="D128" s="97"/>
      <c r="E128" s="97"/>
      <c r="G128" t="s">
        <v>0</v>
      </c>
      <c r="H128" s="98" t="s">
        <v>130</v>
      </c>
      <c r="I128" s="98"/>
      <c r="J128" s="2"/>
      <c r="K128" s="2"/>
      <c r="L128" s="2"/>
      <c r="M128" s="2"/>
    </row>
    <row r="130" spans="5:5">
      <c r="E130" s="1"/>
    </row>
  </sheetData>
  <mergeCells count="146">
    <mergeCell ref="I85:I88"/>
    <mergeCell ref="E87:G88"/>
    <mergeCell ref="H87:H88"/>
    <mergeCell ref="H85:H86"/>
    <mergeCell ref="L26:M26"/>
    <mergeCell ref="A27:I27"/>
    <mergeCell ref="A26:K26"/>
    <mergeCell ref="A82:A84"/>
    <mergeCell ref="B82:D84"/>
    <mergeCell ref="E82:G82"/>
    <mergeCell ref="I82:I84"/>
    <mergeCell ref="E83:G83"/>
    <mergeCell ref="E84:G84"/>
    <mergeCell ref="B79:D81"/>
    <mergeCell ref="E79:G79"/>
    <mergeCell ref="E80:G80"/>
    <mergeCell ref="E81:G81"/>
    <mergeCell ref="A85:A88"/>
    <mergeCell ref="B85:D88"/>
    <mergeCell ref="E85:G86"/>
    <mergeCell ref="H71:H72"/>
    <mergeCell ref="E73:G73"/>
    <mergeCell ref="E74:G74"/>
    <mergeCell ref="E75:G75"/>
    <mergeCell ref="J16:K19"/>
    <mergeCell ref="J24:K24"/>
    <mergeCell ref="J25:K25"/>
    <mergeCell ref="L16:M19"/>
    <mergeCell ref="J20:K23"/>
    <mergeCell ref="L20:M23"/>
    <mergeCell ref="L24:M24"/>
    <mergeCell ref="L25:M25"/>
    <mergeCell ref="A110:A113"/>
    <mergeCell ref="B110:D113"/>
    <mergeCell ref="E110:G111"/>
    <mergeCell ref="H110:H111"/>
    <mergeCell ref="I110:I111"/>
    <mergeCell ref="E112:G113"/>
    <mergeCell ref="H112:H113"/>
    <mergeCell ref="I112:I113"/>
    <mergeCell ref="A106:A109"/>
    <mergeCell ref="B106:D109"/>
    <mergeCell ref="E106:G107"/>
    <mergeCell ref="E108:G109"/>
    <mergeCell ref="H106:H109"/>
    <mergeCell ref="I106:I109"/>
    <mergeCell ref="A102:A105"/>
    <mergeCell ref="B102:D105"/>
    <mergeCell ref="C128:E128"/>
    <mergeCell ref="H128:I128"/>
    <mergeCell ref="A118:H118"/>
    <mergeCell ref="H122:I122"/>
    <mergeCell ref="A114:A117"/>
    <mergeCell ref="B114:D117"/>
    <mergeCell ref="E114:G117"/>
    <mergeCell ref="H114:H117"/>
    <mergeCell ref="I114:I117"/>
    <mergeCell ref="E102:G103"/>
    <mergeCell ref="H102:H103"/>
    <mergeCell ref="I102:I103"/>
    <mergeCell ref="E104:G105"/>
    <mergeCell ref="H104:H105"/>
    <mergeCell ref="I104:I105"/>
    <mergeCell ref="A96:H96"/>
    <mergeCell ref="A100:A101"/>
    <mergeCell ref="B100:D101"/>
    <mergeCell ref="E100:G101"/>
    <mergeCell ref="H100:H101"/>
    <mergeCell ref="I100:I101"/>
    <mergeCell ref="H93:H95"/>
    <mergeCell ref="I93:I95"/>
    <mergeCell ref="A89:A92"/>
    <mergeCell ref="B89:D92"/>
    <mergeCell ref="E89:G90"/>
    <mergeCell ref="H89:H90"/>
    <mergeCell ref="I89:I92"/>
    <mergeCell ref="E91:G92"/>
    <mergeCell ref="H91:H92"/>
    <mergeCell ref="A93:A95"/>
    <mergeCell ref="B93:D95"/>
    <mergeCell ref="E93:G95"/>
    <mergeCell ref="E76:G76"/>
    <mergeCell ref="B77:D78"/>
    <mergeCell ref="E77:G77"/>
    <mergeCell ref="E78:G78"/>
    <mergeCell ref="A65:A81"/>
    <mergeCell ref="B65:D76"/>
    <mergeCell ref="E65:G66"/>
    <mergeCell ref="H65:H66"/>
    <mergeCell ref="I65:I81"/>
    <mergeCell ref="E67:G67"/>
    <mergeCell ref="E68:G68"/>
    <mergeCell ref="E69:G69"/>
    <mergeCell ref="E70:G70"/>
    <mergeCell ref="E71:G72"/>
    <mergeCell ref="A62:A64"/>
    <mergeCell ref="B62:D64"/>
    <mergeCell ref="E62:G62"/>
    <mergeCell ref="I62:I64"/>
    <mergeCell ref="E63:G63"/>
    <mergeCell ref="E64:G64"/>
    <mergeCell ref="A60:A61"/>
    <mergeCell ref="B60:D61"/>
    <mergeCell ref="E60:G61"/>
    <mergeCell ref="H60:H61"/>
    <mergeCell ref="I60:I61"/>
    <mergeCell ref="A38:A41"/>
    <mergeCell ref="B38:E40"/>
    <mergeCell ref="F38:G41"/>
    <mergeCell ref="H38:H41"/>
    <mergeCell ref="I38:I41"/>
    <mergeCell ref="F21:G21"/>
    <mergeCell ref="A56:I56"/>
    <mergeCell ref="A58:K58"/>
    <mergeCell ref="F49:G49"/>
    <mergeCell ref="F50:G50"/>
    <mergeCell ref="F51:G51"/>
    <mergeCell ref="F52:G52"/>
    <mergeCell ref="A53:G53"/>
    <mergeCell ref="A55:I55"/>
    <mergeCell ref="F42:G42"/>
    <mergeCell ref="F44:G44"/>
    <mergeCell ref="F45:G45"/>
    <mergeCell ref="F46:G46"/>
    <mergeCell ref="F47:G47"/>
    <mergeCell ref="F48:G48"/>
    <mergeCell ref="F43:G43"/>
    <mergeCell ref="F25:G25"/>
    <mergeCell ref="H25:I25"/>
    <mergeCell ref="F24:G24"/>
    <mergeCell ref="H24:I24"/>
    <mergeCell ref="F20:G20"/>
    <mergeCell ref="H20:I20"/>
    <mergeCell ref="F22:G22"/>
    <mergeCell ref="H22:I22"/>
    <mergeCell ref="F23:G23"/>
    <mergeCell ref="H21:I21"/>
    <mergeCell ref="H23:I23"/>
    <mergeCell ref="A1:I3"/>
    <mergeCell ref="F6:I6"/>
    <mergeCell ref="B12:E12"/>
    <mergeCell ref="A16:A19"/>
    <mergeCell ref="B16:E18"/>
    <mergeCell ref="F16:G19"/>
    <mergeCell ref="H16:I19"/>
    <mergeCell ref="B11:G11"/>
  </mergeCells>
  <pageMargins left="0.7" right="0.7" top="0.75" bottom="0.75" header="0.3" footer="0.3"/>
  <pageSetup paperSize="9" scale="69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Obw. nr 1</vt:lpstr>
      <vt:lpstr>'Obw. nr 1'!Obszar_wydruku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GeoMelio</dc:creator>
  <cp:lastModifiedBy>Polski Zwiazek  Lowiecki zarzad okregowy</cp:lastModifiedBy>
  <cp:lastPrinted>2019-10-14T07:40:08Z</cp:lastPrinted>
  <dcterms:created xsi:type="dcterms:W3CDTF">2019-10-10T09:46:56Z</dcterms:created>
  <dcterms:modified xsi:type="dcterms:W3CDTF">2025-01-17T10:06:37Z</dcterms:modified>
</cp:coreProperties>
</file>